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IVISÃO DE CONTABILIDADE\PORTAL DA TRANSPARÊNCIA\Receita Orçada - Arrecadada 2022 - 2025\2025\"/>
    </mc:Choice>
  </mc:AlternateContent>
  <bookViews>
    <workbookView xWindow="0" yWindow="0" windowWidth="28800" windowHeight="12300"/>
  </bookViews>
  <sheets>
    <sheet name="Receitas 2025" sheetId="1" r:id="rId1"/>
  </sheets>
  <definedNames>
    <definedName name="_xlnm.Print_Area" localSheetId="0">'Receitas 2025'!$A$1:$R$50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H48" i="1"/>
  <c r="R46" i="1"/>
  <c r="Q46" i="1"/>
  <c r="Q48" i="1" s="1"/>
  <c r="P46" i="1"/>
  <c r="O46" i="1"/>
  <c r="N46" i="1"/>
  <c r="M46" i="1"/>
  <c r="M48" i="1" s="1"/>
  <c r="L46" i="1"/>
  <c r="L48" i="1" s="1"/>
  <c r="K46" i="1"/>
  <c r="K48" i="1" s="1"/>
  <c r="J46" i="1"/>
  <c r="I46" i="1"/>
  <c r="H46" i="1"/>
  <c r="G46" i="1"/>
  <c r="G48" i="1" s="1"/>
  <c r="F46" i="1"/>
  <c r="F48" i="1" s="1"/>
  <c r="D46" i="1"/>
  <c r="D48" i="1" s="1"/>
  <c r="C46" i="1"/>
  <c r="R45" i="1"/>
  <c r="R44" i="1"/>
  <c r="Q41" i="1"/>
  <c r="P41" i="1"/>
  <c r="P48" i="1" s="1"/>
  <c r="O41" i="1"/>
  <c r="N41" i="1"/>
  <c r="M41" i="1"/>
  <c r="L41" i="1"/>
  <c r="K41" i="1"/>
  <c r="J41" i="1"/>
  <c r="J48" i="1" s="1"/>
  <c r="I41" i="1"/>
  <c r="H41" i="1"/>
  <c r="G41" i="1"/>
  <c r="F41" i="1"/>
  <c r="D41" i="1"/>
  <c r="C41" i="1"/>
  <c r="C48" i="1" s="1"/>
  <c r="R40" i="1"/>
  <c r="R39" i="1"/>
  <c r="R38" i="1"/>
  <c r="R37" i="1"/>
  <c r="R36" i="1"/>
  <c r="R35" i="1"/>
  <c r="R41" i="1" s="1"/>
  <c r="R34" i="1"/>
  <c r="R33" i="1"/>
  <c r="Q30" i="1"/>
  <c r="P30" i="1"/>
  <c r="O30" i="1"/>
  <c r="O48" i="1" s="1"/>
  <c r="N30" i="1"/>
  <c r="M30" i="1"/>
  <c r="L30" i="1"/>
  <c r="K30" i="1"/>
  <c r="J30" i="1"/>
  <c r="I30" i="1"/>
  <c r="I48" i="1" s="1"/>
  <c r="H30" i="1"/>
  <c r="G30" i="1"/>
  <c r="F30" i="1"/>
  <c r="D30" i="1"/>
  <c r="C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30" i="1" s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D10" i="1"/>
  <c r="C10" i="1"/>
  <c r="R9" i="1"/>
  <c r="R8" i="1"/>
  <c r="R48" i="1" l="1"/>
</calcChain>
</file>

<file path=xl/sharedStrings.xml><?xml version="1.0" encoding="utf-8"?>
<sst xmlns="http://schemas.openxmlformats.org/spreadsheetml/2006/main" count="164" uniqueCount="61">
  <si>
    <t>ESTADO DO PARANÁ</t>
  </si>
  <si>
    <t>PODER JUDICIÁRIO</t>
  </si>
  <si>
    <t>TRIBUNAL DE JUSTIÇA DO PARANÁ</t>
  </si>
  <si>
    <t>Comparativo da Receita Prevista com a Receita Arrecadada</t>
  </si>
  <si>
    <t>Ano 2025</t>
  </si>
  <si>
    <t>Unidade Gestora</t>
  </si>
  <si>
    <t>0500 - Tribunal de Justiça do Estado do Paraná</t>
  </si>
  <si>
    <r>
      <t xml:space="preserve">Receita Orçada - Previsão Inicial </t>
    </r>
    <r>
      <rPr>
        <b/>
        <vertAlign val="superscript"/>
        <sz val="9"/>
        <rFont val="Arial"/>
        <family val="2"/>
      </rPr>
      <t>(1)</t>
    </r>
  </si>
  <si>
    <r>
      <t xml:space="preserve">Receita Orçada - Previsão Atualizada </t>
    </r>
    <r>
      <rPr>
        <b/>
        <vertAlign val="superscript"/>
        <sz val="9"/>
        <rFont val="Arial"/>
        <family val="2"/>
      </rPr>
      <t>(2)</t>
    </r>
  </si>
  <si>
    <t>Fonte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</si>
  <si>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</si>
  <si>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</si>
  <si>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</si>
  <si>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</si>
  <si>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</si>
  <si>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</si>
  <si>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</si>
  <si>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</si>
  <si>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</si>
  <si>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</si>
  <si>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</si>
  <si>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</si>
  <si>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</si>
  <si>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0500</t>
  </si>
  <si>
    <t>Duodécimo</t>
  </si>
  <si>
    <t>500</t>
  </si>
  <si>
    <t>1321010100 - Remuneração de Depósitos Bancários</t>
  </si>
  <si>
    <t>501</t>
  </si>
  <si>
    <t>TOTAL - 0500 - Tribunal de Justiça do Estado do Paraná</t>
  </si>
  <si>
    <t>0560 - Fundo de Reequipamento do Poder Judiciário</t>
  </si>
  <si>
    <t>0560</t>
  </si>
  <si>
    <t>2213010100 - Alienação de Bens Móveis e Semoventes</t>
  </si>
  <si>
    <t>2221010100 - Alienação de Bens Imóveis</t>
  </si>
  <si>
    <t>756</t>
  </si>
  <si>
    <t>1122020300 - Emolumentos e Custas Judiciais - Dívida Ativa</t>
  </si>
  <si>
    <t>760</t>
  </si>
  <si>
    <t>1311011100 - Aluguéis e Arrendamentos - Principal</t>
  </si>
  <si>
    <t>1329990100 - Outros Valores Mobiliários - Principal</t>
  </si>
  <si>
    <t>1611010112 - Serviços Judiciários</t>
  </si>
  <si>
    <t>1611010114 - Serviços de Expedição de Certificados</t>
  </si>
  <si>
    <t>1611010116 - Tarifas de Administração de Serviços</t>
  </si>
  <si>
    <t>1611010117 - Venda de Editais</t>
  </si>
  <si>
    <t>1611020100 - Inscrição em Concursos e Processos Seletivos</t>
  </si>
  <si>
    <t>1611040100 - Serviços de Informação e Tecnologia</t>
  </si>
  <si>
    <t>1699990100 - Outros Serviços - Principal</t>
  </si>
  <si>
    <t>1699990300 - Outros Serviços - Dívida Ativa</t>
  </si>
  <si>
    <t>1911010105 - Outras Multas</t>
  </si>
  <si>
    <t>1922990100 - Outras Restituições</t>
  </si>
  <si>
    <t>1999992199 - Outras Receitas - Não Classificadas Anteriormente</t>
  </si>
  <si>
    <t>TOTAL - 0560 - Fundo de Reequipamento do Poder Judiciário</t>
  </si>
  <si>
    <t>0562 - Fundo da Justiça do Poder Judiciário do Estado do Paraná</t>
  </si>
  <si>
    <t xml:space="preserve">TOTAL </t>
  </si>
  <si>
    <t>0562</t>
  </si>
  <si>
    <t>1122020100 - Emolumentos e Custas Judiciais - Principal</t>
  </si>
  <si>
    <t>TOTAL - 0562 - Fundo da Justiça do Poder Judiciário do Estado do Paraná</t>
  </si>
  <si>
    <t>0563 - Fundo Estadual de Segurança dos Magistrados</t>
  </si>
  <si>
    <t>0563</t>
  </si>
  <si>
    <t>TOTAL - 0563 - Fundo Estadual de Segurança dos Magistrados</t>
  </si>
  <si>
    <t>TOTAL GERAL - PODER JUDICIÁRIO</t>
  </si>
  <si>
    <r>
      <t xml:space="preserve">Fonte: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LOA - Lei Orçamentária Anual / Lei nº 22.267, de 13 de dezembro de 2024.</t>
    </r>
  </si>
  <si>
    <r>
      <t xml:space="preserve">          </t>
    </r>
    <r>
      <rPr>
        <vertAlign val="superscript"/>
        <sz val="9"/>
        <rFont val="Arial"/>
        <family val="2"/>
      </rPr>
      <t xml:space="preserve">(2) </t>
    </r>
    <r>
      <rPr>
        <sz val="9"/>
        <rFont val="Arial"/>
        <family val="2"/>
      </rPr>
      <t>SIAFIC - Sistema Integrado de Planejamento e Administração Financeira do Estado do Paraná.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</si>
</sst>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164" fontId="7" fillId="0" borderId="5" xfId="1" applyFont="1" applyBorder="1" applyAlignment="1">
      <alignment vertical="center" wrapText="1"/>
    </xf>
    <xf numFmtId="49" fontId="7" fillId="0" borderId="5" xfId="1" applyNumberFormat="1" applyFont="1" applyBorder="1" applyAlignment="1">
      <alignment horizontal="center" vertical="center"/>
    </xf>
    <xf numFmtId="164" fontId="7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7" fillId="0" borderId="6" xfId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64" fontId="7" fillId="0" borderId="8" xfId="1" applyFont="1" applyBorder="1" applyAlignment="1">
      <alignment horizontal="left" vertical="center" indent="2"/>
    </xf>
    <xf numFmtId="49" fontId="7" fillId="0" borderId="8" xfId="1" applyNumberFormat="1" applyFont="1" applyBorder="1" applyAlignment="1">
      <alignment horizontal="center" vertical="center"/>
    </xf>
    <xf numFmtId="164" fontId="7" fillId="0" borderId="8" xfId="1" applyFont="1" applyFill="1" applyBorder="1" applyAlignment="1" applyProtection="1">
      <alignment horizontal="center" vertical="center"/>
    </xf>
    <xf numFmtId="164" fontId="5" fillId="0" borderId="8" xfId="1" applyFont="1" applyFill="1" applyBorder="1" applyAlignment="1" applyProtection="1">
      <alignment horizontal="center" vertical="center"/>
    </xf>
    <xf numFmtId="164" fontId="7" fillId="0" borderId="9" xfId="1" applyFont="1" applyFill="1" applyBorder="1" applyAlignment="1" applyProtection="1">
      <alignment horizontal="center" vertical="center"/>
    </xf>
    <xf numFmtId="0" fontId="5" fillId="0" borderId="0" xfId="0" applyFont="1"/>
    <xf numFmtId="0" fontId="7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1" applyFont="1"/>
    <xf numFmtId="0" fontId="7" fillId="0" borderId="5" xfId="0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164" fontId="7" fillId="0" borderId="5" xfId="1" applyFont="1" applyFill="1" applyBorder="1" applyAlignment="1" applyProtection="1">
      <alignment horizontal="center" vertical="center"/>
    </xf>
    <xf numFmtId="164" fontId="5" fillId="0" borderId="5" xfId="1" applyFont="1" applyFill="1" applyBorder="1" applyAlignment="1" applyProtection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164" fontId="7" fillId="0" borderId="11" xfId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center" vertical="center"/>
    </xf>
    <xf numFmtId="164" fontId="7" fillId="0" borderId="11" xfId="1" applyFont="1" applyFill="1" applyBorder="1" applyAlignment="1" applyProtection="1">
      <alignment horizontal="center" vertical="center"/>
    </xf>
    <xf numFmtId="164" fontId="5" fillId="0" borderId="11" xfId="1" applyFont="1" applyFill="1" applyBorder="1" applyAlignment="1" applyProtection="1">
      <alignment horizontal="center" vertical="center"/>
    </xf>
    <xf numFmtId="164" fontId="7" fillId="0" borderId="12" xfId="1" applyFont="1" applyFill="1" applyBorder="1" applyAlignment="1" applyProtection="1">
      <alignment horizontal="center" vertical="center"/>
    </xf>
    <xf numFmtId="4" fontId="7" fillId="0" borderId="11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7" fillId="0" borderId="8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 indent="1"/>
    </xf>
    <xf numFmtId="0" fontId="7" fillId="0" borderId="11" xfId="0" applyFont="1" applyBorder="1" applyAlignment="1">
      <alignment vertical="center"/>
    </xf>
    <xf numFmtId="164" fontId="7" fillId="0" borderId="11" xfId="1" applyFont="1" applyBorder="1" applyAlignment="1">
      <alignment horizontal="left" vertical="center" indent="1"/>
    </xf>
    <xf numFmtId="164" fontId="7" fillId="0" borderId="11" xfId="1" applyFont="1" applyBorder="1" applyAlignment="1">
      <alignment horizontal="left" vertical="center" indent="2"/>
    </xf>
    <xf numFmtId="164" fontId="7" fillId="0" borderId="11" xfId="1" applyFont="1" applyBorder="1" applyAlignment="1">
      <alignment vertical="center"/>
    </xf>
    <xf numFmtId="164" fontId="7" fillId="0" borderId="8" xfId="1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2"/>
    </xf>
    <xf numFmtId="164" fontId="7" fillId="0" borderId="5" xfId="1" applyFont="1" applyBorder="1" applyAlignment="1">
      <alignment horizontal="left" vertical="center" indent="2"/>
    </xf>
    <xf numFmtId="49" fontId="7" fillId="0" borderId="5" xfId="1" applyNumberFormat="1" applyFont="1" applyBorder="1" applyAlignment="1">
      <alignment horizontal="center" vertical="center" wrapText="1"/>
    </xf>
    <xf numFmtId="164" fontId="5" fillId="0" borderId="0" xfId="1" applyFont="1"/>
    <xf numFmtId="0" fontId="7" fillId="0" borderId="8" xfId="0" applyFont="1" applyBorder="1" applyAlignment="1">
      <alignment horizontal="left" vertical="center" indent="2"/>
    </xf>
    <xf numFmtId="49" fontId="7" fillId="0" borderId="8" xfId="1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164" fontId="5" fillId="2" borderId="14" xfId="1" applyFont="1" applyFill="1" applyBorder="1" applyAlignment="1">
      <alignment horizontal="center" vertical="center"/>
    </xf>
    <xf numFmtId="43" fontId="7" fillId="0" borderId="0" xfId="0" applyNumberFormat="1" applyFont="1"/>
    <xf numFmtId="0" fontId="7" fillId="0" borderId="0" xfId="0" applyFont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tabSelected="1" topLeftCell="A34" zoomScaleNormal="100" workbookViewId="0">
      <selection activeCell="D2" sqref="D2"/>
    </sheetView>
  </sheetViews>
  <sheetFormatPr defaultColWidth="0" defaultRowHeight="23.25" customHeight="1" x14ac:dyDescent="0.2"/>
  <cols>
    <col min="1" max="1" width="9.140625" style="4" customWidth="1"/>
    <col min="2" max="2" width="61.7109375" bestFit="1" customWidth="1"/>
    <col min="3" max="3" width="20.7109375" customWidth="1"/>
    <col min="4" max="4" width="22.85546875" customWidth="1"/>
    <col min="5" max="5" width="7.7109375" bestFit="1" customWidth="1"/>
    <col min="6" max="9" width="15" bestFit="1" customWidth="1"/>
    <col min="10" max="10" width="14.5703125" bestFit="1" customWidth="1"/>
    <col min="11" max="11" width="18.140625" bestFit="1" customWidth="1"/>
    <col min="12" max="16" width="14" customWidth="1"/>
    <col min="17" max="17" width="14.5703125" bestFit="1" customWidth="1"/>
    <col min="18" max="18" width="16.5703125" bestFit="1" customWidth="1"/>
    <col min="19" max="19" width="9.140625" customWidth="1"/>
  </cols>
  <sheetData>
    <row r="1" spans="1:19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.75" customHeight="1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5.7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5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17.25" customHeight="1" thickBot="1" x14ac:dyDescent="0.25"/>
    <row r="7" spans="1:19" s="10" customFormat="1" ht="27" customHeight="1" thickBot="1" x14ac:dyDescent="0.25">
      <c r="A7" s="5" t="s">
        <v>5</v>
      </c>
      <c r="B7" s="6" t="s">
        <v>6</v>
      </c>
      <c r="C7" s="7" t="s">
        <v>7</v>
      </c>
      <c r="D7" s="7" t="s">
        <v>8</v>
      </c>
      <c r="E7" s="8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9" t="s">
        <v>22</v>
      </c>
    </row>
    <row r="8" spans="1:19" s="18" customFormat="1" ht="24" customHeight="1" x14ac:dyDescent="0.2">
      <c r="A8" s="11" t="s">
        <v>23</v>
      </c>
      <c r="B8" s="12" t="s">
        <v>24</v>
      </c>
      <c r="C8" s="13">
        <v>4017456531</v>
      </c>
      <c r="D8" s="13">
        <v>4017456531</v>
      </c>
      <c r="E8" s="14" t="s">
        <v>25</v>
      </c>
      <c r="F8" s="15">
        <v>334788044.25</v>
      </c>
      <c r="G8" s="15">
        <v>334788044.25</v>
      </c>
      <c r="H8" s="15">
        <v>334788044.25</v>
      </c>
      <c r="I8" s="15">
        <v>334788044.25</v>
      </c>
      <c r="J8" s="15">
        <v>334788044.25</v>
      </c>
      <c r="K8" s="15">
        <v>334788044.25</v>
      </c>
      <c r="L8" s="16"/>
      <c r="M8" s="16"/>
      <c r="N8" s="16"/>
      <c r="O8" s="16"/>
      <c r="P8" s="16"/>
      <c r="Q8" s="16"/>
      <c r="R8" s="17">
        <f>SUM(F8:Q8)</f>
        <v>2008728265.5</v>
      </c>
    </row>
    <row r="9" spans="1:19" s="27" customFormat="1" ht="24" customHeight="1" thickBot="1" x14ac:dyDescent="0.25">
      <c r="A9" s="19" t="s">
        <v>23</v>
      </c>
      <c r="B9" s="20" t="s">
        <v>26</v>
      </c>
      <c r="C9" s="21">
        <v>0</v>
      </c>
      <c r="D9" s="21">
        <v>0</v>
      </c>
      <c r="E9" s="22" t="s">
        <v>27</v>
      </c>
      <c r="F9" s="23">
        <v>4033596.58</v>
      </c>
      <c r="G9" s="23">
        <v>3207395.44</v>
      </c>
      <c r="H9" s="23">
        <v>2789379</v>
      </c>
      <c r="I9" s="23">
        <v>3387227.12</v>
      </c>
      <c r="J9" s="23">
        <v>4426441.7</v>
      </c>
      <c r="K9" s="23">
        <v>5305734.4800000004</v>
      </c>
      <c r="L9" s="24"/>
      <c r="M9" s="23"/>
      <c r="N9" s="23"/>
      <c r="O9" s="23"/>
      <c r="P9" s="23"/>
      <c r="Q9" s="23"/>
      <c r="R9" s="25">
        <f>SUM(F9:Q9)</f>
        <v>23149774.32</v>
      </c>
      <c r="S9" s="26"/>
    </row>
    <row r="10" spans="1:19" s="27" customFormat="1" ht="24" customHeight="1" thickBot="1" x14ac:dyDescent="0.25">
      <c r="A10" s="28" t="s">
        <v>23</v>
      </c>
      <c r="B10" s="29" t="s">
        <v>28</v>
      </c>
      <c r="C10" s="30">
        <f>SUM(C8:C9)</f>
        <v>4017456531</v>
      </c>
      <c r="D10" s="30">
        <f>SUM(D8:D9)</f>
        <v>4017456531</v>
      </c>
      <c r="E10" s="30"/>
      <c r="F10" s="30">
        <f t="shared" ref="F10:R10" si="0">SUM(F8:F9)</f>
        <v>338821640.82999998</v>
      </c>
      <c r="G10" s="30">
        <f t="shared" si="0"/>
        <v>337995439.69</v>
      </c>
      <c r="H10" s="30">
        <f t="shared" si="0"/>
        <v>337577423.25</v>
      </c>
      <c r="I10" s="30">
        <f t="shared" si="0"/>
        <v>338175271.37</v>
      </c>
      <c r="J10" s="30">
        <f t="shared" si="0"/>
        <v>339214485.94999999</v>
      </c>
      <c r="K10" s="30">
        <f t="shared" si="0"/>
        <v>340093778.73000002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  <c r="Q10" s="30">
        <f t="shared" si="0"/>
        <v>0</v>
      </c>
      <c r="R10" s="31">
        <f t="shared" si="0"/>
        <v>2031878039.8199999</v>
      </c>
      <c r="S10" s="26"/>
    </row>
    <row r="11" spans="1:19" s="27" customFormat="1" ht="24" customHeight="1" thickBot="1" x14ac:dyDescent="0.25">
      <c r="A11" s="32"/>
      <c r="C11" s="33"/>
    </row>
    <row r="12" spans="1:19" s="10" customFormat="1" ht="27" customHeight="1" thickBot="1" x14ac:dyDescent="0.25">
      <c r="A12" s="5" t="s">
        <v>5</v>
      </c>
      <c r="B12" s="6" t="s">
        <v>29</v>
      </c>
      <c r="C12" s="7" t="s">
        <v>7</v>
      </c>
      <c r="D12" s="7" t="s">
        <v>8</v>
      </c>
      <c r="E12" s="8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6" t="s">
        <v>16</v>
      </c>
      <c r="M12" s="6" t="s">
        <v>17</v>
      </c>
      <c r="N12" s="6" t="s">
        <v>18</v>
      </c>
      <c r="O12" s="6" t="s">
        <v>19</v>
      </c>
      <c r="P12" s="6" t="s">
        <v>20</v>
      </c>
      <c r="Q12" s="6" t="s">
        <v>21</v>
      </c>
      <c r="R12" s="9" t="s">
        <v>22</v>
      </c>
    </row>
    <row r="13" spans="1:19" s="26" customFormat="1" ht="24" customHeight="1" x14ac:dyDescent="0.2">
      <c r="A13" s="11" t="s">
        <v>30</v>
      </c>
      <c r="B13" s="34" t="s">
        <v>31</v>
      </c>
      <c r="C13" s="35">
        <v>1000</v>
      </c>
      <c r="D13" s="35">
        <v>1000</v>
      </c>
      <c r="E13" s="14">
        <v>756</v>
      </c>
      <c r="F13" s="36">
        <v>0</v>
      </c>
      <c r="G13" s="36">
        <v>0</v>
      </c>
      <c r="H13" s="37">
        <v>0</v>
      </c>
      <c r="I13" s="37">
        <v>0</v>
      </c>
      <c r="J13" s="37">
        <v>0</v>
      </c>
      <c r="K13" s="37">
        <v>2518.2600000000002</v>
      </c>
      <c r="L13" s="37"/>
      <c r="M13" s="37"/>
      <c r="N13" s="37"/>
      <c r="O13" s="37"/>
      <c r="P13" s="37"/>
      <c r="Q13" s="37"/>
      <c r="R13" s="17">
        <f t="shared" ref="R13:R29" si="1">SUM(F13:Q13)</f>
        <v>2518.2600000000002</v>
      </c>
    </row>
    <row r="14" spans="1:19" s="26" customFormat="1" ht="24" customHeight="1" x14ac:dyDescent="0.2">
      <c r="A14" s="38" t="s">
        <v>30</v>
      </c>
      <c r="B14" s="39" t="s">
        <v>32</v>
      </c>
      <c r="C14" s="40">
        <v>1000</v>
      </c>
      <c r="D14" s="40">
        <v>1000</v>
      </c>
      <c r="E14" s="41" t="s">
        <v>33</v>
      </c>
      <c r="F14" s="42">
        <v>0</v>
      </c>
      <c r="G14" s="42">
        <v>0</v>
      </c>
      <c r="H14" s="43">
        <v>0</v>
      </c>
      <c r="I14" s="43">
        <v>0</v>
      </c>
      <c r="J14" s="43">
        <v>0</v>
      </c>
      <c r="K14" s="43">
        <v>0</v>
      </c>
      <c r="L14" s="43"/>
      <c r="M14" s="43"/>
      <c r="N14" s="43"/>
      <c r="O14" s="43"/>
      <c r="P14" s="43"/>
      <c r="Q14" s="43"/>
      <c r="R14" s="44">
        <f t="shared" si="1"/>
        <v>0</v>
      </c>
    </row>
    <row r="15" spans="1:19" s="26" customFormat="1" ht="24" customHeight="1" x14ac:dyDescent="0.2">
      <c r="A15" s="38" t="s">
        <v>30</v>
      </c>
      <c r="B15" s="39" t="s">
        <v>34</v>
      </c>
      <c r="C15" s="40">
        <v>0</v>
      </c>
      <c r="D15" s="40">
        <v>0</v>
      </c>
      <c r="E15" s="41" t="s">
        <v>35</v>
      </c>
      <c r="F15" s="42">
        <v>79952.679999999993</v>
      </c>
      <c r="G15" s="42">
        <v>7663.55</v>
      </c>
      <c r="H15" s="42">
        <v>8802.7199999999993</v>
      </c>
      <c r="I15" s="42">
        <v>1277.05</v>
      </c>
      <c r="J15" s="42">
        <v>907.31</v>
      </c>
      <c r="K15" s="43">
        <v>1258.8399999999999</v>
      </c>
      <c r="L15" s="43"/>
      <c r="M15" s="43"/>
      <c r="N15" s="43"/>
      <c r="O15" s="42"/>
      <c r="P15" s="42"/>
      <c r="Q15" s="42"/>
      <c r="R15" s="44">
        <f t="shared" si="1"/>
        <v>99862.15</v>
      </c>
    </row>
    <row r="16" spans="1:19" s="26" customFormat="1" ht="24" customHeight="1" x14ac:dyDescent="0.2">
      <c r="A16" s="38" t="s">
        <v>30</v>
      </c>
      <c r="B16" s="39" t="s">
        <v>36</v>
      </c>
      <c r="C16" s="40">
        <v>6800000</v>
      </c>
      <c r="D16" s="40">
        <v>6800000</v>
      </c>
      <c r="E16" s="41" t="s">
        <v>35</v>
      </c>
      <c r="F16" s="42">
        <v>488585.85</v>
      </c>
      <c r="G16" s="42">
        <v>526640.49</v>
      </c>
      <c r="H16" s="42">
        <v>518322.61</v>
      </c>
      <c r="I16" s="42">
        <v>521237.08</v>
      </c>
      <c r="J16" s="42">
        <v>580008.47</v>
      </c>
      <c r="K16" s="42">
        <v>588057.56999999995</v>
      </c>
      <c r="L16" s="42"/>
      <c r="M16" s="42"/>
      <c r="N16" s="42"/>
      <c r="O16" s="42"/>
      <c r="P16" s="42"/>
      <c r="Q16" s="42"/>
      <c r="R16" s="44">
        <f t="shared" si="1"/>
        <v>3222852.07</v>
      </c>
    </row>
    <row r="17" spans="1:19" s="26" customFormat="1" ht="24" customHeight="1" x14ac:dyDescent="0.2">
      <c r="A17" s="38" t="s">
        <v>30</v>
      </c>
      <c r="B17" s="39" t="s">
        <v>26</v>
      </c>
      <c r="C17" s="40">
        <v>185800000</v>
      </c>
      <c r="D17" s="40">
        <v>185800000</v>
      </c>
      <c r="E17" s="41" t="s">
        <v>35</v>
      </c>
      <c r="F17" s="42">
        <v>21399167.68</v>
      </c>
      <c r="G17" s="42">
        <v>20891765.620000001</v>
      </c>
      <c r="H17" s="42">
        <v>20462183.350000001</v>
      </c>
      <c r="I17" s="42">
        <v>22580510.449999999</v>
      </c>
      <c r="J17" s="42">
        <v>24429105.309999999</v>
      </c>
      <c r="K17" s="42">
        <v>23635404.02</v>
      </c>
      <c r="L17" s="42"/>
      <c r="M17" s="42"/>
      <c r="N17" s="42"/>
      <c r="O17" s="42"/>
      <c r="P17" s="42"/>
      <c r="Q17" s="42"/>
      <c r="R17" s="44">
        <f t="shared" si="1"/>
        <v>133398136.42999999</v>
      </c>
    </row>
    <row r="18" spans="1:19" s="26" customFormat="1" ht="24" customHeight="1" x14ac:dyDescent="0.2">
      <c r="A18" s="38" t="s">
        <v>30</v>
      </c>
      <c r="B18" s="39" t="s">
        <v>37</v>
      </c>
      <c r="C18" s="40">
        <v>1000</v>
      </c>
      <c r="D18" s="40">
        <v>1000</v>
      </c>
      <c r="E18" s="41" t="s">
        <v>35</v>
      </c>
      <c r="F18" s="42">
        <v>0</v>
      </c>
      <c r="G18" s="42">
        <v>0</v>
      </c>
      <c r="H18" s="42">
        <v>0</v>
      </c>
      <c r="I18" s="42">
        <v>0</v>
      </c>
      <c r="J18" s="43">
        <v>0</v>
      </c>
      <c r="K18" s="43">
        <v>0</v>
      </c>
      <c r="L18" s="42"/>
      <c r="M18" s="43"/>
      <c r="N18" s="43"/>
      <c r="O18" s="43"/>
      <c r="P18" s="43"/>
      <c r="Q18" s="43"/>
      <c r="R18" s="44">
        <f t="shared" si="1"/>
        <v>0</v>
      </c>
    </row>
    <row r="19" spans="1:19" s="26" customFormat="1" ht="24" customHeight="1" x14ac:dyDescent="0.2">
      <c r="A19" s="38" t="s">
        <v>30</v>
      </c>
      <c r="B19" s="39" t="s">
        <v>38</v>
      </c>
      <c r="C19" s="40">
        <v>353000000</v>
      </c>
      <c r="D19" s="40">
        <v>353000000</v>
      </c>
      <c r="E19" s="41" t="s">
        <v>35</v>
      </c>
      <c r="F19" s="45">
        <v>29169441.949999999</v>
      </c>
      <c r="G19" s="45">
        <v>31095073.719999999</v>
      </c>
      <c r="H19" s="42">
        <v>29103293.460000001</v>
      </c>
      <c r="I19" s="42">
        <v>32628833.239999998</v>
      </c>
      <c r="J19" s="42">
        <v>33821090.640000001</v>
      </c>
      <c r="K19" s="42">
        <v>32334116.949999999</v>
      </c>
      <c r="L19" s="42"/>
      <c r="M19" s="42"/>
      <c r="N19" s="42"/>
      <c r="O19" s="42"/>
      <c r="P19" s="42"/>
      <c r="Q19" s="42"/>
      <c r="R19" s="44">
        <f t="shared" si="1"/>
        <v>188151849.95999998</v>
      </c>
    </row>
    <row r="20" spans="1:19" s="26" customFormat="1" ht="24" customHeight="1" x14ac:dyDescent="0.2">
      <c r="A20" s="38" t="s">
        <v>30</v>
      </c>
      <c r="B20" s="39" t="s">
        <v>39</v>
      </c>
      <c r="C20" s="40">
        <v>50000</v>
      </c>
      <c r="D20" s="40">
        <v>50000</v>
      </c>
      <c r="E20" s="41" t="s">
        <v>35</v>
      </c>
      <c r="F20" s="42">
        <v>7821.72</v>
      </c>
      <c r="G20" s="42">
        <v>7294.7</v>
      </c>
      <c r="H20" s="42">
        <v>10091.82</v>
      </c>
      <c r="I20" s="42">
        <v>13282.77</v>
      </c>
      <c r="J20" s="42">
        <v>17222.82</v>
      </c>
      <c r="K20" s="42">
        <v>19473.88</v>
      </c>
      <c r="L20" s="42"/>
      <c r="M20" s="42"/>
      <c r="N20" s="42"/>
      <c r="O20" s="42"/>
      <c r="P20" s="42"/>
      <c r="Q20" s="42"/>
      <c r="R20" s="44">
        <f t="shared" si="1"/>
        <v>75187.709999999992</v>
      </c>
    </row>
    <row r="21" spans="1:19" s="26" customFormat="1" ht="24" customHeight="1" x14ac:dyDescent="0.2">
      <c r="A21" s="38" t="s">
        <v>30</v>
      </c>
      <c r="B21" s="39" t="s">
        <v>40</v>
      </c>
      <c r="C21" s="40">
        <v>1000</v>
      </c>
      <c r="D21" s="40">
        <v>1000</v>
      </c>
      <c r="E21" s="41" t="s">
        <v>35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3">
        <v>0</v>
      </c>
      <c r="L21" s="43"/>
      <c r="M21" s="43"/>
      <c r="N21" s="42"/>
      <c r="O21" s="43"/>
      <c r="P21" s="43"/>
      <c r="Q21" s="43"/>
      <c r="R21" s="44">
        <f t="shared" si="1"/>
        <v>0</v>
      </c>
    </row>
    <row r="22" spans="1:19" s="26" customFormat="1" ht="24" customHeight="1" x14ac:dyDescent="0.2">
      <c r="A22" s="38" t="s">
        <v>30</v>
      </c>
      <c r="B22" s="39" t="s">
        <v>41</v>
      </c>
      <c r="C22" s="40">
        <v>1000</v>
      </c>
      <c r="D22" s="40">
        <v>1000</v>
      </c>
      <c r="E22" s="41" t="s">
        <v>35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3">
        <v>0</v>
      </c>
      <c r="L22" s="43"/>
      <c r="M22" s="43"/>
      <c r="N22" s="42"/>
      <c r="O22" s="43"/>
      <c r="P22" s="43"/>
      <c r="Q22" s="43"/>
      <c r="R22" s="44">
        <f t="shared" si="1"/>
        <v>0</v>
      </c>
    </row>
    <row r="23" spans="1:19" s="26" customFormat="1" ht="24" customHeight="1" x14ac:dyDescent="0.2">
      <c r="A23" s="38" t="s">
        <v>30</v>
      </c>
      <c r="B23" s="39" t="s">
        <v>42</v>
      </c>
      <c r="C23" s="40">
        <v>1000</v>
      </c>
      <c r="D23" s="40">
        <v>1000</v>
      </c>
      <c r="E23" s="41" t="s">
        <v>35</v>
      </c>
      <c r="F23" s="42">
        <v>21955.5</v>
      </c>
      <c r="G23" s="42">
        <v>0</v>
      </c>
      <c r="H23" s="42">
        <v>0</v>
      </c>
      <c r="I23" s="42">
        <v>0</v>
      </c>
      <c r="J23" s="42">
        <v>0</v>
      </c>
      <c r="K23" s="43">
        <v>0</v>
      </c>
      <c r="L23" s="42"/>
      <c r="M23" s="43"/>
      <c r="N23" s="42"/>
      <c r="O23" s="43"/>
      <c r="P23" s="43"/>
      <c r="Q23" s="43"/>
      <c r="R23" s="44">
        <f t="shared" si="1"/>
        <v>21955.5</v>
      </c>
    </row>
    <row r="24" spans="1:19" s="26" customFormat="1" ht="24" customHeight="1" x14ac:dyDescent="0.2">
      <c r="A24" s="38" t="s">
        <v>30</v>
      </c>
      <c r="B24" s="39" t="s">
        <v>43</v>
      </c>
      <c r="C24" s="40">
        <v>3400000</v>
      </c>
      <c r="D24" s="40">
        <v>3400000</v>
      </c>
      <c r="E24" s="41" t="s">
        <v>35</v>
      </c>
      <c r="F24" s="42">
        <v>317570.39</v>
      </c>
      <c r="G24" s="42">
        <v>305804.58</v>
      </c>
      <c r="H24" s="42">
        <v>297609.33</v>
      </c>
      <c r="I24" s="42">
        <v>293314.84000000003</v>
      </c>
      <c r="J24" s="42">
        <v>316005.46999999997</v>
      </c>
      <c r="K24" s="42">
        <v>325759.35999999999</v>
      </c>
      <c r="L24" s="42"/>
      <c r="M24" s="42"/>
      <c r="N24" s="42"/>
      <c r="O24" s="42"/>
      <c r="P24" s="42"/>
      <c r="Q24" s="42"/>
      <c r="R24" s="44">
        <f t="shared" si="1"/>
        <v>1856063.9700000002</v>
      </c>
    </row>
    <row r="25" spans="1:19" s="26" customFormat="1" ht="24" customHeight="1" x14ac:dyDescent="0.2">
      <c r="A25" s="38" t="s">
        <v>30</v>
      </c>
      <c r="B25" s="39" t="s">
        <v>44</v>
      </c>
      <c r="C25" s="40">
        <v>1000</v>
      </c>
      <c r="D25" s="40">
        <v>1000</v>
      </c>
      <c r="E25" s="41" t="s">
        <v>35</v>
      </c>
      <c r="F25" s="42">
        <v>0</v>
      </c>
      <c r="G25" s="42">
        <v>0</v>
      </c>
      <c r="H25" s="42">
        <v>10</v>
      </c>
      <c r="I25" s="42">
        <v>10</v>
      </c>
      <c r="J25" s="42">
        <v>18</v>
      </c>
      <c r="K25" s="42">
        <v>84</v>
      </c>
      <c r="L25" s="42"/>
      <c r="M25" s="43"/>
      <c r="N25" s="42"/>
      <c r="O25" s="43"/>
      <c r="P25" s="43"/>
      <c r="Q25" s="43"/>
      <c r="R25" s="44">
        <f t="shared" si="1"/>
        <v>122</v>
      </c>
    </row>
    <row r="26" spans="1:19" s="26" customFormat="1" ht="24" customHeight="1" x14ac:dyDescent="0.2">
      <c r="A26" s="38" t="s">
        <v>30</v>
      </c>
      <c r="B26" s="39" t="s">
        <v>45</v>
      </c>
      <c r="C26" s="40">
        <v>60000</v>
      </c>
      <c r="D26" s="40">
        <v>60000</v>
      </c>
      <c r="E26" s="41" t="s">
        <v>35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/>
      <c r="M26" s="43"/>
      <c r="N26" s="42"/>
      <c r="O26" s="43"/>
      <c r="P26" s="43"/>
      <c r="Q26" s="43"/>
      <c r="R26" s="44">
        <f t="shared" si="1"/>
        <v>0</v>
      </c>
    </row>
    <row r="27" spans="1:19" s="26" customFormat="1" ht="24" customHeight="1" x14ac:dyDescent="0.2">
      <c r="A27" s="38" t="s">
        <v>30</v>
      </c>
      <c r="B27" s="39" t="s">
        <v>46</v>
      </c>
      <c r="C27" s="40">
        <v>1000000</v>
      </c>
      <c r="D27" s="40">
        <v>1000000</v>
      </c>
      <c r="E27" s="41" t="s">
        <v>35</v>
      </c>
      <c r="F27" s="42">
        <v>76230.16</v>
      </c>
      <c r="G27" s="42">
        <v>95007.46</v>
      </c>
      <c r="H27" s="42">
        <v>330813.44</v>
      </c>
      <c r="I27" s="42">
        <v>136845.46</v>
      </c>
      <c r="J27" s="42">
        <v>156420.76</v>
      </c>
      <c r="K27" s="42">
        <v>140285.84</v>
      </c>
      <c r="L27" s="42"/>
      <c r="M27" s="42"/>
      <c r="N27" s="42"/>
      <c r="O27" s="42"/>
      <c r="P27" s="42"/>
      <c r="Q27" s="42"/>
      <c r="R27" s="44">
        <f t="shared" si="1"/>
        <v>935603.12</v>
      </c>
    </row>
    <row r="28" spans="1:19" s="26" customFormat="1" ht="24" customHeight="1" x14ac:dyDescent="0.2">
      <c r="A28" s="38" t="s">
        <v>30</v>
      </c>
      <c r="B28" s="39" t="s">
        <v>47</v>
      </c>
      <c r="C28" s="40">
        <v>650000</v>
      </c>
      <c r="D28" s="40">
        <v>650000</v>
      </c>
      <c r="E28" s="41" t="s">
        <v>35</v>
      </c>
      <c r="F28" s="42">
        <v>32848.86</v>
      </c>
      <c r="G28" s="42">
        <v>33388.47</v>
      </c>
      <c r="H28" s="42">
        <v>59424.61</v>
      </c>
      <c r="I28" s="42">
        <v>41731.879999999997</v>
      </c>
      <c r="J28" s="42">
        <v>68393.119999999995</v>
      </c>
      <c r="K28" s="42">
        <v>72951.03</v>
      </c>
      <c r="L28" s="42"/>
      <c r="M28" s="42"/>
      <c r="N28" s="42"/>
      <c r="O28" s="42"/>
      <c r="P28" s="42"/>
      <c r="Q28" s="42"/>
      <c r="R28" s="44">
        <f t="shared" si="1"/>
        <v>308737.96999999997</v>
      </c>
    </row>
    <row r="29" spans="1:19" s="26" customFormat="1" ht="24" customHeight="1" thickBot="1" x14ac:dyDescent="0.25">
      <c r="A29" s="19" t="s">
        <v>30</v>
      </c>
      <c r="B29" s="46" t="s">
        <v>48</v>
      </c>
      <c r="C29" s="47">
        <v>7300000</v>
      </c>
      <c r="D29" s="47">
        <v>7300000</v>
      </c>
      <c r="E29" s="22" t="s">
        <v>35</v>
      </c>
      <c r="F29" s="23">
        <v>3375728.18</v>
      </c>
      <c r="G29" s="23">
        <v>801571.31</v>
      </c>
      <c r="H29" s="23">
        <v>408953.42</v>
      </c>
      <c r="I29" s="23">
        <v>1743901.73</v>
      </c>
      <c r="J29" s="23">
        <v>1055979.46</v>
      </c>
      <c r="K29" s="23">
        <v>386420.45</v>
      </c>
      <c r="L29" s="23"/>
      <c r="M29" s="23"/>
      <c r="N29" s="23"/>
      <c r="O29" s="23"/>
      <c r="P29" s="23"/>
      <c r="Q29" s="23"/>
      <c r="R29" s="25">
        <f t="shared" si="1"/>
        <v>7772554.5500000007</v>
      </c>
    </row>
    <row r="30" spans="1:19" s="27" customFormat="1" ht="24" customHeight="1" thickBot="1" x14ac:dyDescent="0.25">
      <c r="A30" s="28" t="s">
        <v>30</v>
      </c>
      <c r="B30" s="29" t="s">
        <v>49</v>
      </c>
      <c r="C30" s="30">
        <f>SUM(C13:C29)</f>
        <v>558067000</v>
      </c>
      <c r="D30" s="30">
        <f>SUM(D13:D29)</f>
        <v>558067000</v>
      </c>
      <c r="E30" s="30"/>
      <c r="F30" s="30">
        <f t="shared" ref="F30:R30" si="2">SUM(F13:F29)</f>
        <v>54969302.969999991</v>
      </c>
      <c r="G30" s="30">
        <f t="shared" si="2"/>
        <v>53764209.899999999</v>
      </c>
      <c r="H30" s="30">
        <f t="shared" si="2"/>
        <v>51199504.759999998</v>
      </c>
      <c r="I30" s="30">
        <f t="shared" si="2"/>
        <v>57960944.5</v>
      </c>
      <c r="J30" s="30">
        <f t="shared" si="2"/>
        <v>60445151.359999999</v>
      </c>
      <c r="K30" s="30">
        <f t="shared" si="2"/>
        <v>57506330.20000001</v>
      </c>
      <c r="L30" s="30">
        <f t="shared" si="2"/>
        <v>0</v>
      </c>
      <c r="M30" s="30">
        <f t="shared" si="2"/>
        <v>0</v>
      </c>
      <c r="N30" s="30">
        <f t="shared" si="2"/>
        <v>0</v>
      </c>
      <c r="O30" s="30">
        <f t="shared" si="2"/>
        <v>0</v>
      </c>
      <c r="P30" s="30">
        <f t="shared" si="2"/>
        <v>0</v>
      </c>
      <c r="Q30" s="30">
        <f t="shared" si="2"/>
        <v>0</v>
      </c>
      <c r="R30" s="31">
        <f t="shared" si="2"/>
        <v>335845443.69000006</v>
      </c>
      <c r="S30" s="26"/>
    </row>
    <row r="31" spans="1:19" s="27" customFormat="1" ht="24" customHeight="1" thickBot="1" x14ac:dyDescent="0.25">
      <c r="A31" s="32"/>
    </row>
    <row r="32" spans="1:19" s="10" customFormat="1" ht="27" customHeight="1" thickBot="1" x14ac:dyDescent="0.25">
      <c r="A32" s="5" t="s">
        <v>5</v>
      </c>
      <c r="B32" s="6" t="s">
        <v>50</v>
      </c>
      <c r="C32" s="7" t="s">
        <v>7</v>
      </c>
      <c r="D32" s="7" t="s">
        <v>8</v>
      </c>
      <c r="E32" s="8" t="s">
        <v>9</v>
      </c>
      <c r="F32" s="6" t="s">
        <v>10</v>
      </c>
      <c r="G32" s="6" t="s">
        <v>11</v>
      </c>
      <c r="H32" s="6" t="s">
        <v>12</v>
      </c>
      <c r="I32" s="6" t="s">
        <v>13</v>
      </c>
      <c r="J32" s="6" t="s">
        <v>14</v>
      </c>
      <c r="K32" s="6" t="s">
        <v>15</v>
      </c>
      <c r="L32" s="6" t="s">
        <v>16</v>
      </c>
      <c r="M32" s="6" t="s">
        <v>17</v>
      </c>
      <c r="N32" s="6" t="s">
        <v>18</v>
      </c>
      <c r="O32" s="6" t="s">
        <v>19</v>
      </c>
      <c r="P32" s="6" t="s">
        <v>20</v>
      </c>
      <c r="Q32" s="6" t="s">
        <v>21</v>
      </c>
      <c r="R32" s="9" t="s">
        <v>51</v>
      </c>
    </row>
    <row r="33" spans="1:19" s="27" customFormat="1" ht="24" customHeight="1" x14ac:dyDescent="0.2">
      <c r="A33" s="11" t="s">
        <v>52</v>
      </c>
      <c r="B33" s="12" t="s">
        <v>53</v>
      </c>
      <c r="C33" s="48">
        <v>33800000</v>
      </c>
      <c r="D33" s="48">
        <v>33800000</v>
      </c>
      <c r="E33" s="14">
        <v>760</v>
      </c>
      <c r="F33" s="36">
        <v>2373601.0299999998</v>
      </c>
      <c r="G33" s="36">
        <v>3024941.39</v>
      </c>
      <c r="H33" s="36">
        <v>2894930.62</v>
      </c>
      <c r="I33" s="36">
        <v>3092066.67</v>
      </c>
      <c r="J33" s="36">
        <v>3011999.92</v>
      </c>
      <c r="K33" s="36">
        <v>3178894.41</v>
      </c>
      <c r="L33" s="36"/>
      <c r="M33" s="36"/>
      <c r="N33" s="36"/>
      <c r="O33" s="36"/>
      <c r="P33" s="36"/>
      <c r="Q33" s="36"/>
      <c r="R33" s="17">
        <f t="shared" ref="R33:R39" si="3">SUM(F33:Q33)</f>
        <v>17576434.039999999</v>
      </c>
      <c r="S33" s="26"/>
    </row>
    <row r="34" spans="1:19" s="27" customFormat="1" ht="24" customHeight="1" x14ac:dyDescent="0.2">
      <c r="A34" s="38" t="s">
        <v>52</v>
      </c>
      <c r="B34" s="49" t="s">
        <v>34</v>
      </c>
      <c r="C34" s="50">
        <v>50000</v>
      </c>
      <c r="D34" s="50">
        <v>50000</v>
      </c>
      <c r="E34" s="41">
        <v>760</v>
      </c>
      <c r="F34" s="42">
        <v>14686.05</v>
      </c>
      <c r="G34" s="42">
        <v>1495.8</v>
      </c>
      <c r="H34" s="42">
        <v>3740.05</v>
      </c>
      <c r="I34" s="42">
        <v>0</v>
      </c>
      <c r="J34" s="42">
        <v>282577.28000000003</v>
      </c>
      <c r="K34" s="42">
        <v>17465.669999999998</v>
      </c>
      <c r="L34" s="42"/>
      <c r="M34" s="42"/>
      <c r="N34" s="42"/>
      <c r="O34" s="42"/>
      <c r="P34" s="42"/>
      <c r="Q34" s="42"/>
      <c r="R34" s="44">
        <f t="shared" si="3"/>
        <v>319964.85000000003</v>
      </c>
      <c r="S34" s="26"/>
    </row>
    <row r="35" spans="1:19" s="27" customFormat="1" ht="24" customHeight="1" x14ac:dyDescent="0.2">
      <c r="A35" s="38" t="s">
        <v>52</v>
      </c>
      <c r="B35" s="49" t="s">
        <v>26</v>
      </c>
      <c r="C35" s="51">
        <v>55100000</v>
      </c>
      <c r="D35" s="51">
        <v>55100000</v>
      </c>
      <c r="E35" s="41">
        <v>760</v>
      </c>
      <c r="F35" s="42">
        <v>6176343.8700000001</v>
      </c>
      <c r="G35" s="42">
        <v>5756933.1299999999</v>
      </c>
      <c r="H35" s="42">
        <v>5586178</v>
      </c>
      <c r="I35" s="42">
        <v>5959089</v>
      </c>
      <c r="J35" s="42">
        <v>6365272.8099999996</v>
      </c>
      <c r="K35" s="42">
        <v>6521527.7599999998</v>
      </c>
      <c r="L35" s="43"/>
      <c r="M35" s="42"/>
      <c r="N35" s="42"/>
      <c r="O35" s="42"/>
      <c r="P35" s="42"/>
      <c r="Q35" s="42"/>
      <c r="R35" s="44">
        <f t="shared" si="3"/>
        <v>36365344.57</v>
      </c>
      <c r="S35" s="26"/>
    </row>
    <row r="36" spans="1:19" s="27" customFormat="1" ht="24" customHeight="1" x14ac:dyDescent="0.2">
      <c r="A36" s="38" t="s">
        <v>52</v>
      </c>
      <c r="B36" s="49" t="s">
        <v>37</v>
      </c>
      <c r="C36" s="51">
        <v>245700000</v>
      </c>
      <c r="D36" s="51">
        <v>245700000</v>
      </c>
      <c r="E36" s="41">
        <v>760</v>
      </c>
      <c r="F36" s="42">
        <v>32109983.510000002</v>
      </c>
      <c r="G36" s="42">
        <v>33543280.09</v>
      </c>
      <c r="H36" s="42">
        <v>36452142.609999999</v>
      </c>
      <c r="I36" s="42">
        <v>37925455.789999999</v>
      </c>
      <c r="J36" s="42">
        <v>39655954.969999999</v>
      </c>
      <c r="K36" s="42">
        <v>41090343.890000001</v>
      </c>
      <c r="L36" s="42"/>
      <c r="M36" s="42"/>
      <c r="N36" s="42"/>
      <c r="O36" s="42"/>
      <c r="P36" s="42"/>
      <c r="Q36" s="42"/>
      <c r="R36" s="44">
        <f t="shared" si="3"/>
        <v>220777160.86000001</v>
      </c>
      <c r="S36" s="26"/>
    </row>
    <row r="37" spans="1:19" s="27" customFormat="1" ht="24" customHeight="1" x14ac:dyDescent="0.2">
      <c r="A37" s="38" t="s">
        <v>52</v>
      </c>
      <c r="B37" s="49" t="s">
        <v>38</v>
      </c>
      <c r="C37" s="51">
        <v>267300000</v>
      </c>
      <c r="D37" s="51">
        <v>267300000</v>
      </c>
      <c r="E37" s="41">
        <v>760</v>
      </c>
      <c r="F37" s="42">
        <v>17388198.199999999</v>
      </c>
      <c r="G37" s="52">
        <v>23449989.23</v>
      </c>
      <c r="H37" s="42">
        <v>22832250.760000002</v>
      </c>
      <c r="I37" s="42">
        <v>23318891.82</v>
      </c>
      <c r="J37" s="42">
        <v>23457163.379999999</v>
      </c>
      <c r="K37" s="42">
        <v>22836238.25</v>
      </c>
      <c r="L37" s="42"/>
      <c r="M37" s="42"/>
      <c r="N37" s="42"/>
      <c r="O37" s="42"/>
      <c r="P37" s="42"/>
      <c r="Q37" s="42"/>
      <c r="R37" s="44">
        <f>SUM(F37:Q37)</f>
        <v>133282731.63999999</v>
      </c>
      <c r="S37" s="26"/>
    </row>
    <row r="38" spans="1:19" s="27" customFormat="1" ht="24" customHeight="1" x14ac:dyDescent="0.2">
      <c r="A38" s="38" t="s">
        <v>52</v>
      </c>
      <c r="B38" s="49" t="s">
        <v>44</v>
      </c>
      <c r="C38" s="51">
        <v>11800000</v>
      </c>
      <c r="D38" s="51">
        <v>11800000</v>
      </c>
      <c r="E38" s="41">
        <v>760</v>
      </c>
      <c r="F38" s="42">
        <v>970400.04</v>
      </c>
      <c r="G38" s="42">
        <v>980368.83</v>
      </c>
      <c r="H38" s="42">
        <v>985899.72</v>
      </c>
      <c r="I38" s="42">
        <v>965592.18</v>
      </c>
      <c r="J38" s="42">
        <v>1029652.72</v>
      </c>
      <c r="K38" s="42">
        <v>1076658.8400000001</v>
      </c>
      <c r="L38" s="42"/>
      <c r="M38" s="42"/>
      <c r="N38" s="42"/>
      <c r="O38" s="42"/>
      <c r="P38" s="42"/>
      <c r="Q38" s="42"/>
      <c r="R38" s="44">
        <f t="shared" si="3"/>
        <v>6008572.3300000001</v>
      </c>
      <c r="S38" s="26"/>
    </row>
    <row r="39" spans="1:19" s="27" customFormat="1" ht="24" customHeight="1" x14ac:dyDescent="0.2">
      <c r="A39" s="38" t="s">
        <v>52</v>
      </c>
      <c r="B39" s="49" t="s">
        <v>45</v>
      </c>
      <c r="C39" s="51">
        <v>50000</v>
      </c>
      <c r="D39" s="51">
        <v>50000</v>
      </c>
      <c r="E39" s="41">
        <v>760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3">
        <v>0</v>
      </c>
      <c r="L39" s="43"/>
      <c r="M39" s="43"/>
      <c r="N39" s="43"/>
      <c r="O39" s="43"/>
      <c r="P39" s="43"/>
      <c r="Q39" s="43"/>
      <c r="R39" s="44">
        <f t="shared" si="3"/>
        <v>0</v>
      </c>
      <c r="S39" s="26"/>
    </row>
    <row r="40" spans="1:19" s="27" customFormat="1" ht="24" customHeight="1" thickBot="1" x14ac:dyDescent="0.25">
      <c r="A40" s="19" t="s">
        <v>52</v>
      </c>
      <c r="B40" s="20" t="s">
        <v>48</v>
      </c>
      <c r="C40" s="53">
        <v>1000</v>
      </c>
      <c r="D40" s="53">
        <v>1000</v>
      </c>
      <c r="E40" s="22">
        <v>760</v>
      </c>
      <c r="F40" s="23">
        <v>937.91</v>
      </c>
      <c r="G40" s="23">
        <v>937.91</v>
      </c>
      <c r="H40" s="23">
        <v>937.91</v>
      </c>
      <c r="I40" s="23">
        <v>937.91</v>
      </c>
      <c r="J40" s="23">
        <v>937.91</v>
      </c>
      <c r="K40" s="23">
        <v>937.91</v>
      </c>
      <c r="L40" s="23"/>
      <c r="M40" s="23"/>
      <c r="N40" s="23"/>
      <c r="O40" s="23"/>
      <c r="P40" s="23"/>
      <c r="Q40" s="23"/>
      <c r="R40" s="25">
        <f>SUM(F40:Q40)</f>
        <v>5627.46</v>
      </c>
      <c r="S40" s="26"/>
    </row>
    <row r="41" spans="1:19" s="27" customFormat="1" ht="24" customHeight="1" thickBot="1" x14ac:dyDescent="0.25">
      <c r="A41" s="28" t="s">
        <v>52</v>
      </c>
      <c r="B41" s="29" t="s">
        <v>54</v>
      </c>
      <c r="C41" s="30">
        <f>SUM(C33:C40)</f>
        <v>613801000</v>
      </c>
      <c r="D41" s="30">
        <f>SUM(D33:D40)</f>
        <v>613801000</v>
      </c>
      <c r="E41" s="30"/>
      <c r="F41" s="30">
        <f t="shared" ref="F41:R41" si="4">SUM(F33:F40)</f>
        <v>59034150.609999992</v>
      </c>
      <c r="G41" s="30">
        <f t="shared" si="4"/>
        <v>66757946.379999995</v>
      </c>
      <c r="H41" s="30">
        <f t="shared" si="4"/>
        <v>68756079.670000002</v>
      </c>
      <c r="I41" s="30">
        <f t="shared" si="4"/>
        <v>71262033.370000005</v>
      </c>
      <c r="J41" s="30">
        <f t="shared" si="4"/>
        <v>73803558.989999995</v>
      </c>
      <c r="K41" s="30">
        <f t="shared" si="4"/>
        <v>74722066.730000004</v>
      </c>
      <c r="L41" s="30">
        <f t="shared" si="4"/>
        <v>0</v>
      </c>
      <c r="M41" s="30">
        <f t="shared" si="4"/>
        <v>0</v>
      </c>
      <c r="N41" s="30">
        <f t="shared" si="4"/>
        <v>0</v>
      </c>
      <c r="O41" s="30">
        <f t="shared" si="4"/>
        <v>0</v>
      </c>
      <c r="P41" s="30">
        <f t="shared" si="4"/>
        <v>0</v>
      </c>
      <c r="Q41" s="30">
        <f t="shared" si="4"/>
        <v>0</v>
      </c>
      <c r="R41" s="31">
        <f t="shared" si="4"/>
        <v>414335835.74999994</v>
      </c>
      <c r="S41" s="26"/>
    </row>
    <row r="42" spans="1:19" s="27" customFormat="1" ht="24" customHeight="1" thickBot="1" x14ac:dyDescent="0.25">
      <c r="A42" s="32"/>
    </row>
    <row r="43" spans="1:19" s="10" customFormat="1" ht="27" customHeight="1" thickBot="1" x14ac:dyDescent="0.25">
      <c r="A43" s="5" t="s">
        <v>5</v>
      </c>
      <c r="B43" s="6" t="s">
        <v>55</v>
      </c>
      <c r="C43" s="7" t="s">
        <v>7</v>
      </c>
      <c r="D43" s="7" t="s">
        <v>8</v>
      </c>
      <c r="E43" s="8" t="s">
        <v>9</v>
      </c>
      <c r="F43" s="6" t="s">
        <v>10</v>
      </c>
      <c r="G43" s="6" t="s">
        <v>11</v>
      </c>
      <c r="H43" s="6" t="s">
        <v>12</v>
      </c>
      <c r="I43" s="6" t="s">
        <v>13</v>
      </c>
      <c r="J43" s="6" t="s">
        <v>14</v>
      </c>
      <c r="K43" s="6" t="s">
        <v>15</v>
      </c>
      <c r="L43" s="6" t="s">
        <v>16</v>
      </c>
      <c r="M43" s="6" t="s">
        <v>17</v>
      </c>
      <c r="N43" s="6" t="s">
        <v>18</v>
      </c>
      <c r="O43" s="6" t="s">
        <v>19</v>
      </c>
      <c r="P43" s="6" t="s">
        <v>20</v>
      </c>
      <c r="Q43" s="6" t="s">
        <v>21</v>
      </c>
      <c r="R43" s="9" t="s">
        <v>51</v>
      </c>
    </row>
    <row r="44" spans="1:19" s="27" customFormat="1" ht="24" customHeight="1" x14ac:dyDescent="0.2">
      <c r="A44" s="11" t="s">
        <v>56</v>
      </c>
      <c r="B44" s="54" t="s">
        <v>26</v>
      </c>
      <c r="C44" s="55">
        <v>2400000</v>
      </c>
      <c r="D44" s="55">
        <v>2400000</v>
      </c>
      <c r="E44" s="56">
        <v>760</v>
      </c>
      <c r="F44" s="36">
        <v>270955.21000000002</v>
      </c>
      <c r="G44" s="36">
        <v>269523.96000000002</v>
      </c>
      <c r="H44" s="36">
        <v>267835.59000000003</v>
      </c>
      <c r="I44" s="36">
        <v>298802.38</v>
      </c>
      <c r="J44" s="36">
        <v>327908.69</v>
      </c>
      <c r="K44" s="36">
        <v>321891.28000000003</v>
      </c>
      <c r="L44" s="37"/>
      <c r="M44" s="36"/>
      <c r="N44" s="36"/>
      <c r="O44" s="36"/>
      <c r="P44" s="36"/>
      <c r="Q44" s="36"/>
      <c r="R44" s="17">
        <f t="shared" ref="R44:R45" si="5">SUM(F44:Q44)</f>
        <v>1756917.11</v>
      </c>
      <c r="S44" s="57"/>
    </row>
    <row r="45" spans="1:19" s="27" customFormat="1" ht="24" customHeight="1" thickBot="1" x14ac:dyDescent="0.25">
      <c r="A45" s="19" t="s">
        <v>56</v>
      </c>
      <c r="B45" s="58" t="s">
        <v>44</v>
      </c>
      <c r="C45" s="21">
        <v>2700000</v>
      </c>
      <c r="D45" s="21">
        <v>2700000</v>
      </c>
      <c r="E45" s="59">
        <v>760</v>
      </c>
      <c r="F45" s="23">
        <v>260478.74</v>
      </c>
      <c r="G45" s="23">
        <v>243943.55</v>
      </c>
      <c r="H45" s="23">
        <v>242826.64</v>
      </c>
      <c r="I45" s="23">
        <v>230210.74</v>
      </c>
      <c r="J45" s="23">
        <v>254931.89</v>
      </c>
      <c r="K45" s="23">
        <v>262682.98</v>
      </c>
      <c r="L45" s="23"/>
      <c r="M45" s="23"/>
      <c r="N45" s="23"/>
      <c r="O45" s="23"/>
      <c r="P45" s="23"/>
      <c r="Q45" s="23"/>
      <c r="R45" s="25">
        <f t="shared" si="5"/>
        <v>1495074.54</v>
      </c>
      <c r="S45" s="57"/>
    </row>
    <row r="46" spans="1:19" s="27" customFormat="1" ht="24" customHeight="1" thickBot="1" x14ac:dyDescent="0.25">
      <c r="A46" s="28" t="s">
        <v>56</v>
      </c>
      <c r="B46" s="29" t="s">
        <v>57</v>
      </c>
      <c r="C46" s="30">
        <f>SUM(C44:C45)</f>
        <v>5100000</v>
      </c>
      <c r="D46" s="30">
        <f>SUM(D44:D45)</f>
        <v>5100000</v>
      </c>
      <c r="E46" s="30"/>
      <c r="F46" s="30">
        <f t="shared" ref="F46:R46" si="6">SUM(F44:F45)</f>
        <v>531433.94999999995</v>
      </c>
      <c r="G46" s="30">
        <f t="shared" si="6"/>
        <v>513467.51</v>
      </c>
      <c r="H46" s="30">
        <f t="shared" si="6"/>
        <v>510662.23000000004</v>
      </c>
      <c r="I46" s="30">
        <f t="shared" si="6"/>
        <v>529013.12</v>
      </c>
      <c r="J46" s="30">
        <f t="shared" si="6"/>
        <v>582840.58000000007</v>
      </c>
      <c r="K46" s="30">
        <f t="shared" si="6"/>
        <v>584574.26</v>
      </c>
      <c r="L46" s="30">
        <f t="shared" si="6"/>
        <v>0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1">
        <f t="shared" si="6"/>
        <v>3251991.6500000004</v>
      </c>
      <c r="S46" s="26"/>
    </row>
    <row r="47" spans="1:19" s="27" customFormat="1" ht="24" customHeight="1" thickBot="1" x14ac:dyDescent="0.25">
      <c r="A47" s="60"/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26"/>
    </row>
    <row r="48" spans="1:19" s="27" customFormat="1" ht="24" customHeight="1" thickBot="1" x14ac:dyDescent="0.25">
      <c r="A48" s="62"/>
      <c r="B48" s="63" t="s">
        <v>58</v>
      </c>
      <c r="C48" s="30">
        <f>+C46+C41+C30+C10</f>
        <v>5194424531</v>
      </c>
      <c r="D48" s="30">
        <f t="shared" ref="D48:R48" si="7">+D46+D41+D30+D10</f>
        <v>5194424531</v>
      </c>
      <c r="E48" s="64"/>
      <c r="F48" s="65">
        <f t="shared" si="7"/>
        <v>453356528.35999995</v>
      </c>
      <c r="G48" s="30">
        <f t="shared" si="7"/>
        <v>459031063.48000002</v>
      </c>
      <c r="H48" s="30">
        <f t="shared" si="7"/>
        <v>458043669.90999997</v>
      </c>
      <c r="I48" s="30">
        <f t="shared" si="7"/>
        <v>467927262.36000001</v>
      </c>
      <c r="J48" s="30">
        <f t="shared" si="7"/>
        <v>474046036.88</v>
      </c>
      <c r="K48" s="30">
        <f t="shared" si="7"/>
        <v>472906749.92000008</v>
      </c>
      <c r="L48" s="30">
        <f t="shared" si="7"/>
        <v>0</v>
      </c>
      <c r="M48" s="30">
        <f t="shared" si="7"/>
        <v>0</v>
      </c>
      <c r="N48" s="30">
        <f t="shared" si="7"/>
        <v>0</v>
      </c>
      <c r="O48" s="30">
        <f t="shared" si="7"/>
        <v>0</v>
      </c>
      <c r="P48" s="30">
        <f t="shared" si="7"/>
        <v>0</v>
      </c>
      <c r="Q48" s="30">
        <f t="shared" si="7"/>
        <v>0</v>
      </c>
      <c r="R48" s="31">
        <f t="shared" si="7"/>
        <v>2785311310.9099998</v>
      </c>
      <c r="S48" s="26"/>
    </row>
    <row r="49" spans="1:18" s="27" customFormat="1" ht="14.25" customHeight="1" x14ac:dyDescent="0.2">
      <c r="A49" s="27" t="s">
        <v>59</v>
      </c>
      <c r="D49" s="66"/>
      <c r="K49" s="66"/>
      <c r="R49" s="66"/>
    </row>
    <row r="50" spans="1:18" s="27" customFormat="1" ht="14.25" customHeight="1" x14ac:dyDescent="0.2">
      <c r="A50" s="67" t="s">
        <v>60</v>
      </c>
    </row>
    <row r="51" spans="1:18" s="27" customFormat="1" ht="23.25" customHeight="1" x14ac:dyDescent="0.2">
      <c r="R51" s="66"/>
    </row>
    <row r="52" spans="1:18" s="27" customFormat="1" ht="23.25" customHeight="1" x14ac:dyDescent="0.2">
      <c r="A52" s="32"/>
      <c r="R52" s="66"/>
    </row>
    <row r="53" spans="1:18" s="27" customFormat="1" ht="23.25" customHeight="1" x14ac:dyDescent="0.2">
      <c r="A53" s="32"/>
      <c r="D53" s="66"/>
    </row>
  </sheetData>
  <pageMargins left="0.39370078740157483" right="0.39370078740157483" top="0.51181102362204722" bottom="0.5118110236220472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Receitas 2025</vt:lpstr>
      <vt:lpstr>'Receitas 2025'!Area_de_impressao</vt:lpstr>
    </vt:vector>
  </TitlesOfParts>
  <Company>Tribunal de Justiça do Estado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Kolisnik de Matos</dc:creator>
  <cp:lastModifiedBy>Alexandre Kolisnik de Matos</cp:lastModifiedBy>
  <dcterms:created xsi:type="dcterms:W3CDTF">2025-07-11T18:49:02Z</dcterms:created>
  <dcterms:modified xsi:type="dcterms:W3CDTF">2025-07-11T18:49:52Z</dcterms:modified>
</cp:coreProperties>
</file>